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voszs-my.sharepoint.com/personal/strakajan_spszr_cz/Documents/H+L OV/4_Soutěže/2024-2025/SOD/Krajská kola - Řemeslo kraje/Mechanik seřizovač SPŠ Žďár/Hodnocení/"/>
    </mc:Choice>
  </mc:AlternateContent>
  <xr:revisionPtr revIDLastSave="222" documentId="8_{A125FB7B-7A0F-4072-822C-43864F74DD17}" xr6:coauthVersionLast="47" xr6:coauthVersionMax="47" xr10:uidLastSave="{C55069EB-E071-4838-8277-8A3F2F5FB236}"/>
  <bookViews>
    <workbookView xWindow="28680" yWindow="-120" windowWidth="25440" windowHeight="15390" xr2:uid="{0F9307C5-58E8-4BAF-BBE9-27552B959747}"/>
  </bookViews>
  <sheets>
    <sheet name="List1" sheetId="1" r:id="rId1"/>
  </sheets>
  <definedNames>
    <definedName name="_xlnm._FilterDatabase" localSheetId="0" hidden="1">List1!$A$9:$J$21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1" l="1"/>
  <c r="J21" i="1" s="1"/>
  <c r="I20" i="1"/>
  <c r="J20" i="1" s="1"/>
  <c r="I19" i="1"/>
  <c r="J19" i="1" s="1"/>
  <c r="I14" i="1"/>
  <c r="J14" i="1" s="1"/>
  <c r="I16" i="1"/>
  <c r="J16" i="1" s="1"/>
  <c r="I13" i="1"/>
  <c r="J13" i="1" s="1"/>
  <c r="I11" i="1"/>
  <c r="J11" i="1" s="1"/>
  <c r="I17" i="1"/>
  <c r="J17" i="1" s="1"/>
  <c r="I15" i="1"/>
  <c r="J15" i="1" s="1"/>
  <c r="I12" i="1"/>
  <c r="J12" i="1" s="1"/>
  <c r="I18" i="1"/>
  <c r="J18" i="1" s="1"/>
  <c r="I10" i="1"/>
  <c r="J10" i="1" s="1"/>
  <c r="H20" i="1"/>
  <c r="H19" i="1"/>
  <c r="H14" i="1"/>
  <c r="H16" i="1"/>
  <c r="H13" i="1"/>
  <c r="H11" i="1"/>
  <c r="H17" i="1"/>
  <c r="H15" i="1"/>
  <c r="H12" i="1"/>
  <c r="H18" i="1"/>
  <c r="H21" i="1"/>
  <c r="H10" i="1"/>
  <c r="F20" i="1"/>
  <c r="F19" i="1"/>
  <c r="F14" i="1"/>
  <c r="F16" i="1"/>
  <c r="F13" i="1"/>
  <c r="F11" i="1"/>
  <c r="F17" i="1"/>
  <c r="F15" i="1"/>
  <c r="F12" i="1"/>
  <c r="F18" i="1"/>
  <c r="F21" i="1"/>
  <c r="F10" i="1"/>
  <c r="I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Bc. Lukáš Linhart</author>
  </authors>
  <commentList>
    <comment ref="A10" authorId="0" shapeId="0" xr:uid="{967F7966-AF5A-47FD-A17D-EC0649D5F7C5}">
      <text>
        <r>
          <rPr>
            <sz val="9"/>
            <color indexed="81"/>
            <rFont val="Tahoma"/>
            <family val="2"/>
            <charset val="238"/>
          </rPr>
          <t xml:space="preserve">Sem dopíšeme pořadí 
po vyfiltrování dle počtu bodů
</t>
        </r>
      </text>
    </comment>
  </commentList>
</comments>
</file>

<file path=xl/sharedStrings.xml><?xml version="1.0" encoding="utf-8"?>
<sst xmlns="http://schemas.openxmlformats.org/spreadsheetml/2006/main" count="62" uniqueCount="52">
  <si>
    <t>Celkové vyhodnocení soutěže jednotlivců</t>
  </si>
  <si>
    <t>Celkem</t>
  </si>
  <si>
    <t>Součet bodů</t>
  </si>
  <si>
    <t>Úspěšnost v %</t>
  </si>
  <si>
    <t>Škola</t>
  </si>
  <si>
    <t>Praktická část I</t>
  </si>
  <si>
    <t>Praktická část II</t>
  </si>
  <si>
    <t>Střední průmyslová škola Žďár nad Sázavou</t>
  </si>
  <si>
    <t>Příjmení a jméno</t>
  </si>
  <si>
    <t>Maximální počet bodů</t>
  </si>
  <si>
    <t>SŠTE Chotěboř</t>
  </si>
  <si>
    <t>Střední škola průmyslová Jihlava</t>
  </si>
  <si>
    <t>SPŠ a SOU Pelhřimov</t>
  </si>
  <si>
    <t>Soutěž. číslo</t>
  </si>
  <si>
    <t>SPŠ Žďár nad Sázavou</t>
  </si>
  <si>
    <t>Umístění</t>
  </si>
  <si>
    <t>Hodnotitelská komise:</t>
  </si>
  <si>
    <t>Hlavní rozhodčí</t>
  </si>
  <si>
    <t>Rozhodčí</t>
  </si>
  <si>
    <t xml:space="preserve">      Ing. Jiří Straka</t>
  </si>
  <si>
    <t>…................................</t>
  </si>
  <si>
    <t>ředitel školy</t>
  </si>
  <si>
    <t>Soutěž odborných dovedností - ŘEMESLO VYSOČINY 2025 - MECHANIK SEŘIZOVAČ</t>
  </si>
  <si>
    <t>Kovařík Filip</t>
  </si>
  <si>
    <t>Píbil Patrik</t>
  </si>
  <si>
    <t>Hos Jaromír</t>
  </si>
  <si>
    <t>Karas Tomáš</t>
  </si>
  <si>
    <t>Holakovský Lukáš</t>
  </si>
  <si>
    <t>Vitha Michal</t>
  </si>
  <si>
    <t>Varmus Adam</t>
  </si>
  <si>
    <t>Kabelka Matěj</t>
  </si>
  <si>
    <t>Střední průslová škola Třebíč</t>
  </si>
  <si>
    <t>Fojtík Jakub</t>
  </si>
  <si>
    <t>Vondra Martin</t>
  </si>
  <si>
    <t>SOŠ Jana Tiraye Velká Bíteš, příspěvková org.</t>
  </si>
  <si>
    <t>Kovář Lukáš</t>
  </si>
  <si>
    <t>Slabý David</t>
  </si>
  <si>
    <t>Ve Žďáře nad Sázavou      14.2.2025</t>
  </si>
  <si>
    <t>1.</t>
  </si>
  <si>
    <t>9.</t>
  </si>
  <si>
    <t>4.</t>
  </si>
  <si>
    <t>5.</t>
  </si>
  <si>
    <t>2.</t>
  </si>
  <si>
    <t>3.</t>
  </si>
  <si>
    <t>6.</t>
  </si>
  <si>
    <t>7.</t>
  </si>
  <si>
    <t>8.</t>
  </si>
  <si>
    <t>10.</t>
  </si>
  <si>
    <t>11.</t>
  </si>
  <si>
    <t>12.</t>
  </si>
  <si>
    <t>Filip Votava</t>
  </si>
  <si>
    <t>Pavel Vítek, Josef Kopečný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</si>
</sst>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charset val="238"/>
      <scheme val="minor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9"/>
      <color indexed="81"/>
      <name val="Tahoma"/>
      <family val="2"/>
      <charset val="238"/>
    </font>
    <font>
      <sz val="10"/>
      <name val="Arial"/>
      <family val="2"/>
      <charset val="238"/>
    </font>
    <font>
      <sz val="8"/>
      <name val="Aptos Narrow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57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7" xfId="0" applyFont="1" applyBorder="1" applyAlignment="1">
      <alignment horizontal="center"/>
    </xf>
    <xf numFmtId="2" fontId="1" fillId="0" borderId="18" xfId="0" applyNumberFormat="1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2" fontId="1" fillId="0" borderId="16" xfId="0" applyNumberFormat="1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1" fillId="0" borderId="20" xfId="0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2" fontId="1" fillId="0" borderId="26" xfId="0" applyNumberFormat="1" applyFont="1" applyBorder="1" applyAlignment="1">
      <alignment horizontal="center"/>
    </xf>
    <xf numFmtId="1" fontId="1" fillId="0" borderId="20" xfId="0" applyNumberFormat="1" applyFont="1" applyBorder="1" applyAlignment="1">
      <alignment horizontal="center" vertical="center"/>
    </xf>
    <xf numFmtId="1" fontId="1" fillId="0" borderId="17" xfId="0" applyNumberFormat="1" applyFont="1" applyBorder="1" applyAlignment="1">
      <alignment horizontal="center" vertical="center"/>
    </xf>
    <xf numFmtId="1" fontId="1" fillId="0" borderId="19" xfId="0" applyNumberFormat="1" applyFont="1" applyBorder="1" applyAlignment="1">
      <alignment horizontal="center" vertical="center"/>
    </xf>
    <xf numFmtId="1" fontId="1" fillId="0" borderId="27" xfId="0" applyNumberFormat="1" applyFont="1" applyBorder="1" applyAlignment="1">
      <alignment horizontal="center"/>
    </xf>
    <xf numFmtId="1" fontId="1" fillId="0" borderId="28" xfId="0" applyNumberFormat="1" applyFont="1" applyBorder="1" applyAlignment="1">
      <alignment horizontal="center"/>
    </xf>
    <xf numFmtId="1" fontId="1" fillId="0" borderId="29" xfId="0" applyNumberFormat="1" applyFont="1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12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textRotation="90"/>
    </xf>
    <xf numFmtId="0" fontId="2" fillId="0" borderId="8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1" fillId="0" borderId="27" xfId="0" applyFont="1" applyBorder="1"/>
    <xf numFmtId="0" fontId="1" fillId="0" borderId="28" xfId="0" applyFont="1" applyBorder="1"/>
    <xf numFmtId="0" fontId="1" fillId="0" borderId="29" xfId="0" applyFont="1" applyBorder="1"/>
  </cellXfs>
  <cellStyles count="2">
    <cellStyle name="Normální" xfId="0" builtinId="0"/>
    <cellStyle name="Normální 2" xfId="1" xr:uid="{DAEC14AF-AE7B-42C4-A6AB-89D6EB7C5037}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95250</xdr:colOff>
      <xdr:row>0</xdr:row>
      <xdr:rowOff>66676</xdr:rowOff>
    </xdr:from>
    <xdr:to>
      <xdr:col>9</xdr:col>
      <xdr:colOff>369718</xdr:colOff>
      <xdr:row>3</xdr:row>
      <xdr:rowOff>123826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449094B0-D091-480A-979F-31FB31F21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66676"/>
          <a:ext cx="2712868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9525</xdr:colOff>
      <xdr:row>25</xdr:row>
      <xdr:rowOff>0</xdr:rowOff>
    </xdr:from>
    <xdr:to>
      <xdr:col>2</xdr:col>
      <xdr:colOff>1889125</xdr:colOff>
      <xdr:row>28</xdr:row>
      <xdr:rowOff>115570</xdr:rowOff>
    </xdr:to>
    <xdr:grpSp>
      <xdr:nvGrpSpPr>
        <xdr:cNvPr id="4" name="Group 2">
          <a:extLst>
            <a:ext uri="{FF2B5EF4-FFF2-40B4-BE49-F238E27FC236}">
              <a16:creationId xmlns:a16="http://schemas.microsoft.com/office/drawing/2014/main" id="{E2277B33-E975-274F-53E0-25D023E2540F}"/>
            </a:ext>
          </a:extLst>
        </xdr:cNvPr>
        <xdr:cNvGrpSpPr>
          <a:grpSpLocks/>
        </xdr:cNvGrpSpPr>
      </xdr:nvGrpSpPr>
      <xdr:grpSpPr bwMode="auto">
        <a:xfrm>
          <a:off x="409575" y="5153025"/>
          <a:ext cx="3175000" cy="687070"/>
          <a:chOff x="3367" y="14207"/>
          <a:chExt cx="4998" cy="1080"/>
        </a:xfrm>
      </xdr:grpSpPr>
      <xdr:pic>
        <xdr:nvPicPr>
          <xdr:cNvPr id="5" name="Picture 3">
            <a:extLst>
              <a:ext uri="{FF2B5EF4-FFF2-40B4-BE49-F238E27FC236}">
                <a16:creationId xmlns:a16="http://schemas.microsoft.com/office/drawing/2014/main" id="{885A114E-209B-086E-31A1-79A32D9B74E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367" y="14303"/>
            <a:ext cx="2633" cy="9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Picture 4" descr="cechkovo">
            <a:extLst>
              <a:ext uri="{FF2B5EF4-FFF2-40B4-BE49-F238E27FC236}">
                <a16:creationId xmlns:a16="http://schemas.microsoft.com/office/drawing/2014/main" id="{0B35426C-2CBA-D5A5-E238-FA095603442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104" y="14207"/>
            <a:ext cx="837" cy="1080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 algn="ctr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7" name="Picture 5">
            <a:extLst>
              <a:ext uri="{FF2B5EF4-FFF2-40B4-BE49-F238E27FC236}">
                <a16:creationId xmlns:a16="http://schemas.microsoft.com/office/drawing/2014/main" id="{DA3D7C13-A218-CA48-4F1B-EA7F1AD5EC6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1247"/>
          <a:stretch>
            <a:fillRect/>
          </a:stretch>
        </xdr:blipFill>
        <xdr:spPr bwMode="auto">
          <a:xfrm>
            <a:off x="7056" y="14339"/>
            <a:ext cx="1309" cy="8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3</xdr:col>
      <xdr:colOff>38101</xdr:colOff>
      <xdr:row>25</xdr:row>
      <xdr:rowOff>76202</xdr:rowOff>
    </xdr:from>
    <xdr:to>
      <xdr:col>6</xdr:col>
      <xdr:colOff>133351</xdr:colOff>
      <xdr:row>28</xdr:row>
      <xdr:rowOff>95252</xdr:rowOff>
    </xdr:to>
    <xdr:pic>
      <xdr:nvPicPr>
        <xdr:cNvPr id="10" name="Obrázek 9">
          <a:extLst>
            <a:ext uri="{FF2B5EF4-FFF2-40B4-BE49-F238E27FC236}">
              <a16:creationId xmlns:a16="http://schemas.microsoft.com/office/drawing/2014/main" id="{3CC4A2CD-27BE-B7FD-AD81-A14C9AB92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6" y="5229227"/>
          <a:ext cx="177165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DFB71-95B9-4F7E-8AE8-5C1965BE3205}">
  <dimension ref="A2:J28"/>
  <sheetViews>
    <sheetView tabSelected="1" workbookViewId="0">
      <selection activeCell="M21" sqref="M21"/>
    </sheetView>
  </sheetViews>
  <sheetFormatPr defaultRowHeight="15" x14ac:dyDescent="0.25"/>
  <cols>
    <col min="1" max="1" width="6" customWidth="1"/>
    <col min="2" max="2" width="19.42578125" bestFit="1" customWidth="1"/>
    <col min="3" max="3" width="36.85546875" bestFit="1" customWidth="1"/>
    <col min="4" max="4" width="6.85546875" customWidth="1"/>
  </cols>
  <sheetData>
    <row r="2" spans="1:10" ht="21" x14ac:dyDescent="0.35">
      <c r="A2" s="9" t="s">
        <v>7</v>
      </c>
    </row>
    <row r="3" spans="1:10" x14ac:dyDescent="0.25">
      <c r="A3" s="8" t="s">
        <v>22</v>
      </c>
    </row>
    <row r="5" spans="1:10" ht="15.75" thickBot="1" x14ac:dyDescent="0.3">
      <c r="A5" s="8" t="s">
        <v>0</v>
      </c>
    </row>
    <row r="6" spans="1:10" ht="15.75" thickBot="1" x14ac:dyDescent="0.3">
      <c r="A6" s="1"/>
      <c r="B6" s="2"/>
      <c r="C6" s="8" t="s">
        <v>37</v>
      </c>
      <c r="D6" s="3"/>
      <c r="E6" s="39" t="s">
        <v>5</v>
      </c>
      <c r="F6" s="40"/>
      <c r="G6" s="39" t="s">
        <v>6</v>
      </c>
      <c r="H6" s="40"/>
      <c r="I6" s="41" t="s">
        <v>1</v>
      </c>
      <c r="J6" s="42"/>
    </row>
    <row r="7" spans="1:10" ht="15.75" thickBot="1" x14ac:dyDescent="0.3">
      <c r="A7" s="43" t="s">
        <v>15</v>
      </c>
      <c r="B7" s="45" t="s">
        <v>8</v>
      </c>
      <c r="C7" s="48" t="s">
        <v>9</v>
      </c>
      <c r="D7" s="49"/>
      <c r="E7" s="50">
        <v>150</v>
      </c>
      <c r="F7" s="51"/>
      <c r="G7" s="50">
        <v>50</v>
      </c>
      <c r="H7" s="51"/>
      <c r="I7" s="50">
        <f>SUM(E7:H7)</f>
        <v>200</v>
      </c>
      <c r="J7" s="51"/>
    </row>
    <row r="8" spans="1:10" x14ac:dyDescent="0.25">
      <c r="A8" s="44"/>
      <c r="B8" s="46"/>
      <c r="C8" s="52" t="s">
        <v>4</v>
      </c>
      <c r="D8" s="33" t="s">
        <v>13</v>
      </c>
      <c r="E8" s="35" t="s">
        <v>2</v>
      </c>
      <c r="F8" s="31" t="s">
        <v>3</v>
      </c>
      <c r="G8" s="35" t="s">
        <v>2</v>
      </c>
      <c r="H8" s="31" t="s">
        <v>3</v>
      </c>
      <c r="I8" s="37" t="s">
        <v>2</v>
      </c>
      <c r="J8" s="31" t="s">
        <v>3</v>
      </c>
    </row>
    <row r="9" spans="1:10" ht="36.75" customHeight="1" thickBot="1" x14ac:dyDescent="0.3">
      <c r="A9" s="44"/>
      <c r="B9" s="47"/>
      <c r="C9" s="53"/>
      <c r="D9" s="34"/>
      <c r="E9" s="36"/>
      <c r="F9" s="32"/>
      <c r="G9" s="36"/>
      <c r="H9" s="32"/>
      <c r="I9" s="38"/>
      <c r="J9" s="32"/>
    </row>
    <row r="10" spans="1:10" x14ac:dyDescent="0.25">
      <c r="A10" s="4" t="s">
        <v>38</v>
      </c>
      <c r="B10" s="54" t="s">
        <v>23</v>
      </c>
      <c r="C10" s="25" t="s">
        <v>10</v>
      </c>
      <c r="D10" s="26">
        <v>5</v>
      </c>
      <c r="E10" s="21">
        <v>147</v>
      </c>
      <c r="F10" s="11">
        <f>E10/150*100</f>
        <v>98</v>
      </c>
      <c r="G10" s="10">
        <v>32.743000000000002</v>
      </c>
      <c r="H10" s="15">
        <f>G10/50*100</f>
        <v>65.486000000000004</v>
      </c>
      <c r="I10" s="18">
        <f>G10+E10</f>
        <v>179.74299999999999</v>
      </c>
      <c r="J10" s="12">
        <f>I10/200*100</f>
        <v>89.871499999999997</v>
      </c>
    </row>
    <row r="11" spans="1:10" x14ac:dyDescent="0.25">
      <c r="A11" s="4" t="s">
        <v>42</v>
      </c>
      <c r="B11" s="55" t="s">
        <v>33</v>
      </c>
      <c r="C11" s="24" t="s">
        <v>31</v>
      </c>
      <c r="D11" s="27">
        <v>7</v>
      </c>
      <c r="E11" s="22">
        <v>144</v>
      </c>
      <c r="F11" s="5">
        <f>E11/150*100</f>
        <v>96</v>
      </c>
      <c r="G11" s="4">
        <v>30.841000000000001</v>
      </c>
      <c r="H11" s="16">
        <f>G11/50*100</f>
        <v>61.682000000000002</v>
      </c>
      <c r="I11" s="19">
        <f>G11+E11</f>
        <v>174.84100000000001</v>
      </c>
      <c r="J11" s="13">
        <f>I11/200*100</f>
        <v>87.420500000000004</v>
      </c>
    </row>
    <row r="12" spans="1:10" x14ac:dyDescent="0.25">
      <c r="A12" s="4" t="s">
        <v>43</v>
      </c>
      <c r="B12" s="55" t="s">
        <v>29</v>
      </c>
      <c r="C12" s="24" t="s">
        <v>14</v>
      </c>
      <c r="D12" s="27">
        <v>9</v>
      </c>
      <c r="E12" s="22">
        <v>128</v>
      </c>
      <c r="F12" s="5">
        <f>E12/150*100</f>
        <v>85.333333333333343</v>
      </c>
      <c r="G12" s="4">
        <v>43.91</v>
      </c>
      <c r="H12" s="16">
        <f>G12/50*100</f>
        <v>87.82</v>
      </c>
      <c r="I12" s="19">
        <f>G12+E12</f>
        <v>171.91</v>
      </c>
      <c r="J12" s="13">
        <f>I12/200*100</f>
        <v>85.954999999999998</v>
      </c>
    </row>
    <row r="13" spans="1:10" x14ac:dyDescent="0.25">
      <c r="A13" s="4" t="s">
        <v>40</v>
      </c>
      <c r="B13" s="55" t="s">
        <v>32</v>
      </c>
      <c r="C13" s="24" t="s">
        <v>31</v>
      </c>
      <c r="D13" s="27">
        <v>3</v>
      </c>
      <c r="E13" s="22">
        <v>139</v>
      </c>
      <c r="F13" s="5">
        <f>E13/150*100</f>
        <v>92.666666666666657</v>
      </c>
      <c r="G13" s="4">
        <v>24.844000000000001</v>
      </c>
      <c r="H13" s="16">
        <f>G13/50*100</f>
        <v>49.688000000000002</v>
      </c>
      <c r="I13" s="19">
        <f>G13+E13</f>
        <v>163.84399999999999</v>
      </c>
      <c r="J13" s="13">
        <f>I13/200*100</f>
        <v>81.921999999999997</v>
      </c>
    </row>
    <row r="14" spans="1:10" x14ac:dyDescent="0.25">
      <c r="A14" s="4" t="s">
        <v>41</v>
      </c>
      <c r="B14" s="55" t="s">
        <v>27</v>
      </c>
      <c r="C14" s="24" t="s">
        <v>12</v>
      </c>
      <c r="D14" s="27">
        <v>8</v>
      </c>
      <c r="E14" s="22">
        <v>129</v>
      </c>
      <c r="F14" s="5">
        <f>E14/150*100</f>
        <v>86</v>
      </c>
      <c r="G14" s="4">
        <v>28.33</v>
      </c>
      <c r="H14" s="16">
        <f>G14/50*100</f>
        <v>56.66</v>
      </c>
      <c r="I14" s="19">
        <f>G14+E14</f>
        <v>157.32999999999998</v>
      </c>
      <c r="J14" s="13">
        <f>I14/200*100</f>
        <v>78.664999999999992</v>
      </c>
    </row>
    <row r="15" spans="1:10" x14ac:dyDescent="0.25">
      <c r="A15" s="4" t="s">
        <v>44</v>
      </c>
      <c r="B15" s="55" t="s">
        <v>36</v>
      </c>
      <c r="C15" s="24" t="s">
        <v>34</v>
      </c>
      <c r="D15" s="27">
        <v>2</v>
      </c>
      <c r="E15" s="22">
        <v>114</v>
      </c>
      <c r="F15" s="5">
        <f>E15/150*100</f>
        <v>76</v>
      </c>
      <c r="G15" s="4">
        <v>30.62</v>
      </c>
      <c r="H15" s="16">
        <f>G15/50*100</f>
        <v>61.240000000000009</v>
      </c>
      <c r="I15" s="19">
        <f>G15+E15</f>
        <v>144.62</v>
      </c>
      <c r="J15" s="13">
        <f>I15/200*100</f>
        <v>72.31</v>
      </c>
    </row>
    <row r="16" spans="1:10" x14ac:dyDescent="0.25">
      <c r="A16" s="4" t="s">
        <v>45</v>
      </c>
      <c r="B16" s="55" t="s">
        <v>28</v>
      </c>
      <c r="C16" s="24" t="s">
        <v>12</v>
      </c>
      <c r="D16" s="27">
        <v>10</v>
      </c>
      <c r="E16" s="22">
        <v>122</v>
      </c>
      <c r="F16" s="5">
        <f>E16/150*100</f>
        <v>81.333333333333329</v>
      </c>
      <c r="G16" s="4">
        <v>22.295000000000002</v>
      </c>
      <c r="H16" s="16">
        <f>G16/50*100</f>
        <v>44.59</v>
      </c>
      <c r="I16" s="19">
        <f>G16+E16</f>
        <v>144.29500000000002</v>
      </c>
      <c r="J16" s="13">
        <f>I16/200*100</f>
        <v>72.147500000000008</v>
      </c>
    </row>
    <row r="17" spans="1:10" x14ac:dyDescent="0.25">
      <c r="A17" s="4" t="s">
        <v>46</v>
      </c>
      <c r="B17" s="55" t="s">
        <v>35</v>
      </c>
      <c r="C17" s="24" t="s">
        <v>34</v>
      </c>
      <c r="D17" s="27">
        <v>12</v>
      </c>
      <c r="E17" s="22">
        <v>97</v>
      </c>
      <c r="F17" s="5">
        <f>E17/150*100</f>
        <v>64.666666666666657</v>
      </c>
      <c r="G17" s="4">
        <v>21.417000000000002</v>
      </c>
      <c r="H17" s="16">
        <f>G17/50*100</f>
        <v>42.834000000000003</v>
      </c>
      <c r="I17" s="19">
        <f>G17+E17</f>
        <v>118.417</v>
      </c>
      <c r="J17" s="13">
        <f>I17/200*100</f>
        <v>59.208500000000001</v>
      </c>
    </row>
    <row r="18" spans="1:10" x14ac:dyDescent="0.25">
      <c r="A18" s="4" t="s">
        <v>39</v>
      </c>
      <c r="B18" s="55" t="s">
        <v>30</v>
      </c>
      <c r="C18" s="24" t="s">
        <v>14</v>
      </c>
      <c r="D18" s="27">
        <v>4</v>
      </c>
      <c r="E18" s="22">
        <v>40</v>
      </c>
      <c r="F18" s="5">
        <f>E18/150*100</f>
        <v>26.666666666666668</v>
      </c>
      <c r="G18" s="4">
        <v>44.95</v>
      </c>
      <c r="H18" s="16">
        <f>G18/50*100</f>
        <v>89.9</v>
      </c>
      <c r="I18" s="19">
        <f>G18+E18</f>
        <v>84.95</v>
      </c>
      <c r="J18" s="13">
        <f>I18/200*100</f>
        <v>42.475000000000001</v>
      </c>
    </row>
    <row r="19" spans="1:10" x14ac:dyDescent="0.25">
      <c r="A19" s="4" t="s">
        <v>47</v>
      </c>
      <c r="B19" s="55" t="s">
        <v>26</v>
      </c>
      <c r="C19" s="24" t="s">
        <v>11</v>
      </c>
      <c r="D19" s="27">
        <v>1</v>
      </c>
      <c r="E19" s="22">
        <v>58</v>
      </c>
      <c r="F19" s="5">
        <f>E19/150*100</f>
        <v>38.666666666666664</v>
      </c>
      <c r="G19" s="4">
        <v>26.552</v>
      </c>
      <c r="H19" s="16">
        <f>G19/50*100</f>
        <v>53.103999999999999</v>
      </c>
      <c r="I19" s="19">
        <f>G19+E19</f>
        <v>84.551999999999992</v>
      </c>
      <c r="J19" s="13">
        <f>I19/200*100</f>
        <v>42.275999999999996</v>
      </c>
    </row>
    <row r="20" spans="1:10" x14ac:dyDescent="0.25">
      <c r="A20" s="4" t="s">
        <v>48</v>
      </c>
      <c r="B20" s="55" t="s">
        <v>25</v>
      </c>
      <c r="C20" s="24" t="s">
        <v>11</v>
      </c>
      <c r="D20" s="27">
        <v>11</v>
      </c>
      <c r="E20" s="22">
        <v>52</v>
      </c>
      <c r="F20" s="5">
        <f>E20/150*100</f>
        <v>34.666666666666671</v>
      </c>
      <c r="G20" s="4">
        <v>26.956</v>
      </c>
      <c r="H20" s="16">
        <f>G20/50*100</f>
        <v>53.912000000000006</v>
      </c>
      <c r="I20" s="19">
        <f>G20+E20</f>
        <v>78.956000000000003</v>
      </c>
      <c r="J20" s="13">
        <f>I20/200*100</f>
        <v>39.478000000000002</v>
      </c>
    </row>
    <row r="21" spans="1:10" ht="15.75" thickBot="1" x14ac:dyDescent="0.3">
      <c r="A21" s="6" t="s">
        <v>49</v>
      </c>
      <c r="B21" s="56" t="s">
        <v>24</v>
      </c>
      <c r="C21" s="28" t="s">
        <v>10</v>
      </c>
      <c r="D21" s="29">
        <v>6</v>
      </c>
      <c r="E21" s="23">
        <v>20</v>
      </c>
      <c r="F21" s="7">
        <f>E21/150*100</f>
        <v>13.333333333333334</v>
      </c>
      <c r="G21" s="6">
        <v>11.135</v>
      </c>
      <c r="H21" s="17">
        <f>G21/50*100</f>
        <v>22.27</v>
      </c>
      <c r="I21" s="20">
        <f>G21+E21</f>
        <v>31.134999999999998</v>
      </c>
      <c r="J21" s="14">
        <f>I21/200*100</f>
        <v>15.567499999999997</v>
      </c>
    </row>
    <row r="23" spans="1:10" x14ac:dyDescent="0.25">
      <c r="B23" s="1" t="s">
        <v>16</v>
      </c>
      <c r="C23" s="2" t="s">
        <v>17</v>
      </c>
      <c r="D23" t="s">
        <v>50</v>
      </c>
    </row>
    <row r="24" spans="1:10" x14ac:dyDescent="0.25">
      <c r="C24" s="2" t="s">
        <v>18</v>
      </c>
      <c r="D24" t="s">
        <v>51</v>
      </c>
    </row>
    <row r="26" spans="1:10" x14ac:dyDescent="0.25">
      <c r="H26" s="30" t="s">
        <v>20</v>
      </c>
      <c r="I26" s="30"/>
    </row>
    <row r="27" spans="1:10" x14ac:dyDescent="0.25">
      <c r="H27" s="30" t="s">
        <v>19</v>
      </c>
      <c r="I27" s="30"/>
    </row>
    <row r="28" spans="1:10" x14ac:dyDescent="0.25">
      <c r="H28" s="30" t="s">
        <v>21</v>
      </c>
      <c r="I28" s="30"/>
    </row>
  </sheetData>
  <autoFilter ref="A9:J21" xr:uid="{FACDFB71-95B9-4F7E-8AE8-5C1965BE3205}">
    <sortState xmlns:xlrd2="http://schemas.microsoft.com/office/spreadsheetml/2017/richdata2" ref="A12:J21">
      <sortCondition descending="1" ref="I9"/>
    </sortState>
  </autoFilter>
  <mergeCells count="20">
    <mergeCell ref="E6:F6"/>
    <mergeCell ref="G6:H6"/>
    <mergeCell ref="I6:J6"/>
    <mergeCell ref="A7:A9"/>
    <mergeCell ref="B7:B9"/>
    <mergeCell ref="C7:D7"/>
    <mergeCell ref="E7:F7"/>
    <mergeCell ref="G7:H7"/>
    <mergeCell ref="I7:J7"/>
    <mergeCell ref="C8:C9"/>
    <mergeCell ref="H26:I26"/>
    <mergeCell ref="H27:I27"/>
    <mergeCell ref="H28:I28"/>
    <mergeCell ref="J8:J9"/>
    <mergeCell ref="D8:D9"/>
    <mergeCell ref="E8:E9"/>
    <mergeCell ref="F8:F9"/>
    <mergeCell ref="G8:G9"/>
    <mergeCell ref="H8:H9"/>
    <mergeCell ref="I8:I9"/>
  </mergeCells>
  <phoneticPr fontId="8" type="noConversion"/>
  <conditionalFormatting sqref="B10:D21 B23:C23 C24">
    <cfRule type="cellIs" dxfId="0" priority="1" stopIfTrue="1" operator="equal">
      <formula>0</formula>
    </cfRule>
  </conditionalFormatting>
  <pageMargins left="0.7" right="0.7" top="0.78740157499999996" bottom="0.78740157499999996" header="0.3" footer="0.3"/>
  <pageSetup paperSize="9" orientation="landscape" horizontalDpi="0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Linhart Lukáš</dc:creator>
  <cp:lastModifiedBy>Linhart Lukáš</cp:lastModifiedBy>
  <cp:lastPrinted>2025-02-14T08:03:59Z</cp:lastPrinted>
  <dcterms:created xsi:type="dcterms:W3CDTF">2025-02-11T11:59:38Z</dcterms:created>
  <dcterms:modified xsi:type="dcterms:W3CDTF">2025-02-14T08:15:06Z</dcterms:modified>
</cp:coreProperties>
</file>